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Monthly Forecast" sheetId="3" state="visible" r:id="rId3"/>
    <sheet xmlns:r="http://schemas.openxmlformats.org/officeDocument/2006/relationships" name="Project Budget" sheetId="4" state="visible" r:id="rId4"/>
    <sheet xmlns:r="http://schemas.openxmlformats.org/officeDocument/2006/relationships" name="Returns &amp; Stress Test" sheetId="5" state="visible" r:id="rId5"/>
    <sheet xmlns:r="http://schemas.openxmlformats.org/officeDocument/2006/relationships" name="Decision Checklist" sheetId="6" state="visible" r:id="rId6"/>
  </sheets>
  <definedNames>
    <definedName name="_xlnm._FilterDatabase" localSheetId="0" hidden="1">'Instructions'!$A$1:$B$4</definedName>
    <definedName name="_xlnm._FilterDatabase" localSheetId="1" hidden="1">'Assumptions'!$A$1:$D$13</definedName>
    <definedName name="_xlnm._FilterDatabase" localSheetId="2" hidden="1">'Monthly Forecast'!$A$1:$I$14</definedName>
    <definedName name="_xlnm._FilterDatabase" localSheetId="3" hidden="1">'Project Budget'!$A$1:$C$8</definedName>
    <definedName name="_xlnm._FilterDatabase" localSheetId="4" hidden="1">'Returns &amp; Stress Test'!$A$1:$D$14</definedName>
    <definedName name="_xlnm._FilterDatabase" localSheetId="5" hidden="1">'Decision Checklist'!$A$1:$C$10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211825"/>
    </font>
  </fonts>
  <fills count="4">
    <fill>
      <patternFill/>
    </fill>
    <fill>
      <patternFill patternType="gray125"/>
    </fill>
    <fill>
      <patternFill patternType="solid">
        <fgColor rgb="00EEE2F7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bottom style="thin">
        <color rgb="00DED9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4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</cols>
  <sheetData>
    <row r="1" ht="28" customHeight="1">
      <c r="A1" s="1" t="inlineStr">
        <is>
          <t>Techvestor Airbnb Underwriting Worksheet</t>
        </is>
      </c>
      <c r="B1" s="1" t="n"/>
    </row>
    <row r="2">
      <c r="A2" s="2" t="inlineStr">
        <is>
          <t>Purpose</t>
        </is>
      </c>
      <c r="B2" s="2" t="inlineStr">
        <is>
          <t>Evaluate legal eligibility, project cost, monthly revenue, returns, downside performance, and approval criteria.</t>
        </is>
      </c>
    </row>
    <row r="3">
      <c r="A3" s="2" t="inlineStr">
        <is>
          <t>How to use</t>
        </is>
      </c>
      <c r="B3" s="2" t="inlineStr">
        <is>
          <t>Replace blue input cells with property-specific evidence. Formula cells calculate automatically. Review every decision item before approving a deal.</t>
        </is>
      </c>
    </row>
    <row r="4">
      <c r="A4" s="2" t="inlineStr">
        <is>
          <t>Important</t>
        </is>
      </c>
      <c r="B4" s="2" t="inlineStr">
        <is>
          <t>This template is for analysis and education. It is not legal, tax, lending, insurance, or investment advice.</t>
        </is>
      </c>
    </row>
  </sheetData>
  <autoFilter ref="A1:B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4" customWidth="1" min="4" max="4"/>
  </cols>
  <sheetData>
    <row r="1" ht="28" customHeight="1">
      <c r="A1" s="1" t="inlineStr">
        <is>
          <t>Input</t>
        </is>
      </c>
      <c r="B1" s="1" t="inlineStr">
        <is>
          <t>Base case</t>
        </is>
      </c>
      <c r="C1" s="1" t="inlineStr">
        <is>
          <t>Downside case</t>
        </is>
      </c>
      <c r="D1" s="1" t="inlineStr">
        <is>
          <t>Source or note</t>
        </is>
      </c>
    </row>
    <row r="2">
      <c r="A2" s="2" t="inlineStr">
        <is>
          <t>Purchase price</t>
        </is>
      </c>
      <c r="B2" s="3" t="n">
        <v>400000</v>
      </c>
      <c r="C2" s="3" t="n">
        <v>400000</v>
      </c>
      <c r="D2" s="2" t="inlineStr">
        <is>
          <t>Executed or proposed price</t>
        </is>
      </c>
    </row>
    <row r="3">
      <c r="A3" s="2" t="inlineStr">
        <is>
          <t>Cash down payment</t>
        </is>
      </c>
      <c r="B3" s="3" t="n">
        <v>100000</v>
      </c>
      <c r="C3" s="3" t="n">
        <v>100000</v>
      </c>
      <c r="D3" s="2" t="inlineStr">
        <is>
          <t>Loan terms</t>
        </is>
      </c>
    </row>
    <row r="4">
      <c r="A4" s="2" t="inlineStr">
        <is>
          <t>Closing costs</t>
        </is>
      </c>
      <c r="B4" s="3" t="n">
        <v>12000</v>
      </c>
      <c r="C4" s="3" t="n">
        <v>12000</v>
      </c>
      <c r="D4" s="2" t="inlineStr">
        <is>
          <t>Loan estimate and title quote</t>
        </is>
      </c>
    </row>
    <row r="5">
      <c r="A5" s="2" t="inlineStr">
        <is>
          <t>Renovation</t>
        </is>
      </c>
      <c r="B5" s="3" t="n">
        <v>25000</v>
      </c>
      <c r="C5" s="3" t="n">
        <v>30000</v>
      </c>
      <c r="D5" s="2" t="inlineStr">
        <is>
          <t>Contractor scope and contingency</t>
        </is>
      </c>
    </row>
    <row r="6">
      <c r="A6" s="2" t="inlineStr">
        <is>
          <t>Furnishing and launch</t>
        </is>
      </c>
      <c r="B6" s="3" t="n">
        <v>22000</v>
      </c>
      <c r="C6" s="3" t="n">
        <v>24000</v>
      </c>
      <c r="D6" s="2" t="inlineStr">
        <is>
          <t>Room-level vendor budget</t>
        </is>
      </c>
    </row>
    <row r="7">
      <c r="A7" s="2" t="inlineStr">
        <is>
          <t>Opening reserves</t>
        </is>
      </c>
      <c r="B7" s="3" t="n">
        <v>18000</v>
      </c>
      <c r="C7" s="3" t="n">
        <v>24000</v>
      </c>
      <c r="D7" s="2" t="inlineStr">
        <is>
          <t>Owner policy</t>
        </is>
      </c>
    </row>
    <row r="8">
      <c r="A8" s="2" t="inlineStr">
        <is>
          <t>Annual debt service</t>
        </is>
      </c>
      <c r="B8" s="3" t="n">
        <v>24000</v>
      </c>
      <c r="C8" s="3" t="n">
        <v>24000</v>
      </c>
      <c r="D8" s="2" t="inlineStr">
        <is>
          <t>Lender quote</t>
        </is>
      </c>
    </row>
    <row r="9">
      <c r="A9" s="2" t="inlineStr">
        <is>
          <t>Annual fixed operating costs</t>
        </is>
      </c>
      <c r="B9" s="3" t="n">
        <v>21000</v>
      </c>
      <c r="C9" s="3" t="n">
        <v>23000</v>
      </c>
      <c r="D9" s="2" t="inlineStr">
        <is>
          <t>Tax, insurance, utilities, management, licenses</t>
        </is>
      </c>
    </row>
    <row r="10">
      <c r="A10" s="2" t="inlineStr">
        <is>
          <t>Variable cost per occupied night</t>
        </is>
      </c>
      <c r="B10" s="3" t="n">
        <v>38</v>
      </c>
      <c r="C10" s="3" t="n">
        <v>42</v>
      </c>
      <c r="D10" s="2" t="inlineStr">
        <is>
          <t>Cleaning shortfall, supplies, platform fees</t>
        </is>
      </c>
    </row>
    <row r="11">
      <c r="A11" s="2" t="inlineStr">
        <is>
          <t>Available nights</t>
        </is>
      </c>
      <c r="B11" s="3" t="n">
        <v>300</v>
      </c>
      <c r="C11" s="3" t="n">
        <v>285</v>
      </c>
      <c r="D11" s="2" t="inlineStr">
        <is>
          <t>Local limit and operating plan</t>
        </is>
      </c>
    </row>
    <row r="12">
      <c r="A12" s="2" t="inlineStr">
        <is>
          <t>Occupancy</t>
        </is>
      </c>
      <c r="B12" s="4" t="n">
        <v>0.62</v>
      </c>
      <c r="C12" s="4" t="n">
        <v>0.5</v>
      </c>
      <c r="D12" s="2" t="inlineStr">
        <is>
          <t>Comparable evidence</t>
        </is>
      </c>
    </row>
    <row r="13">
      <c r="A13" s="2" t="inlineStr">
        <is>
          <t>ADR</t>
        </is>
      </c>
      <c r="B13" s="3" t="n">
        <v>225</v>
      </c>
      <c r="C13" s="3" t="n">
        <v>195</v>
      </c>
      <c r="D13" s="2" t="inlineStr">
        <is>
          <t>Comparable evidence</t>
        </is>
      </c>
    </row>
  </sheetData>
  <autoFilter ref="A1:D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 ht="28" customHeight="1">
      <c r="A1" s="1" t="inlineStr">
        <is>
          <t>Month</t>
        </is>
      </c>
      <c r="B1" s="1" t="inlineStr">
        <is>
          <t>Available nights</t>
        </is>
      </c>
      <c r="C1" s="1" t="inlineStr">
        <is>
          <t>Occupancy</t>
        </is>
      </c>
      <c r="D1" s="1" t="inlineStr">
        <is>
          <t>ADR</t>
        </is>
      </c>
      <c r="E1" s="1" t="inlineStr">
        <is>
          <t>Occupied nights</t>
        </is>
      </c>
      <c r="F1" s="1" t="inlineStr">
        <is>
          <t>Lodging revenue</t>
        </is>
      </c>
      <c r="G1" s="1" t="inlineStr">
        <is>
          <t>Variable costs</t>
        </is>
      </c>
      <c r="H1" s="1" t="inlineStr">
        <is>
          <t>Fixed costs</t>
        </is>
      </c>
      <c r="I1" s="1" t="inlineStr">
        <is>
          <t>NOI before debt</t>
        </is>
      </c>
    </row>
    <row r="2">
      <c r="A2" s="2" t="inlineStr">
        <is>
          <t>Jan</t>
        </is>
      </c>
      <c r="B2" s="5" t="n">
        <v>25</v>
      </c>
      <c r="C2" s="5">
        <f>Assumptions!B12</f>
        <v/>
      </c>
      <c r="D2" s="5">
        <f>Assumptions!B13</f>
        <v/>
      </c>
      <c r="E2" s="5">
        <f>B2*C2</f>
        <v/>
      </c>
      <c r="F2" s="5">
        <f>D2*E2</f>
        <v/>
      </c>
      <c r="G2" s="5">
        <f>E2*Assumptions!B10</f>
        <v/>
      </c>
      <c r="H2" s="5">
        <f>Assumptions!B9/12</f>
        <v/>
      </c>
      <c r="I2" s="5">
        <f>F2-G2-H2</f>
        <v/>
      </c>
    </row>
    <row r="3">
      <c r="A3" s="2" t="inlineStr">
        <is>
          <t>Feb</t>
        </is>
      </c>
      <c r="B3" s="5" t="n">
        <v>25</v>
      </c>
      <c r="C3" s="5">
        <f>Assumptions!B12</f>
        <v/>
      </c>
      <c r="D3" s="5">
        <f>Assumptions!B13</f>
        <v/>
      </c>
      <c r="E3" s="5">
        <f>B3*C3</f>
        <v/>
      </c>
      <c r="F3" s="5">
        <f>D3*E3</f>
        <v/>
      </c>
      <c r="G3" s="5">
        <f>E3*Assumptions!B10</f>
        <v/>
      </c>
      <c r="H3" s="5">
        <f>Assumptions!B9/12</f>
        <v/>
      </c>
      <c r="I3" s="5">
        <f>F3-G3-H3</f>
        <v/>
      </c>
    </row>
    <row r="4">
      <c r="A4" s="2" t="inlineStr">
        <is>
          <t>Mar</t>
        </is>
      </c>
      <c r="B4" s="5" t="n">
        <v>25</v>
      </c>
      <c r="C4" s="5">
        <f>Assumptions!B12</f>
        <v/>
      </c>
      <c r="D4" s="5">
        <f>Assumptions!B13</f>
        <v/>
      </c>
      <c r="E4" s="5">
        <f>B4*C4</f>
        <v/>
      </c>
      <c r="F4" s="5">
        <f>D4*E4</f>
        <v/>
      </c>
      <c r="G4" s="5">
        <f>E4*Assumptions!B10</f>
        <v/>
      </c>
      <c r="H4" s="5">
        <f>Assumptions!B9/12</f>
        <v/>
      </c>
      <c r="I4" s="5">
        <f>F4-G4-H4</f>
        <v/>
      </c>
    </row>
    <row r="5">
      <c r="A5" s="2" t="inlineStr">
        <is>
          <t>Apr</t>
        </is>
      </c>
      <c r="B5" s="5" t="n">
        <v>25</v>
      </c>
      <c r="C5" s="5">
        <f>Assumptions!B12</f>
        <v/>
      </c>
      <c r="D5" s="5">
        <f>Assumptions!B13</f>
        <v/>
      </c>
      <c r="E5" s="5">
        <f>B5*C5</f>
        <v/>
      </c>
      <c r="F5" s="5">
        <f>D5*E5</f>
        <v/>
      </c>
      <c r="G5" s="5">
        <f>E5*Assumptions!B10</f>
        <v/>
      </c>
      <c r="H5" s="5">
        <f>Assumptions!B9/12</f>
        <v/>
      </c>
      <c r="I5" s="5">
        <f>F5-G5-H5</f>
        <v/>
      </c>
    </row>
    <row r="6">
      <c r="A6" s="2" t="inlineStr">
        <is>
          <t>May</t>
        </is>
      </c>
      <c r="B6" s="5" t="n">
        <v>25</v>
      </c>
      <c r="C6" s="5">
        <f>Assumptions!B12</f>
        <v/>
      </c>
      <c r="D6" s="5">
        <f>Assumptions!B13</f>
        <v/>
      </c>
      <c r="E6" s="5">
        <f>B6*C6</f>
        <v/>
      </c>
      <c r="F6" s="5">
        <f>D6*E6</f>
        <v/>
      </c>
      <c r="G6" s="5">
        <f>E6*Assumptions!B10</f>
        <v/>
      </c>
      <c r="H6" s="5">
        <f>Assumptions!B9/12</f>
        <v/>
      </c>
      <c r="I6" s="5">
        <f>F6-G6-H6</f>
        <v/>
      </c>
    </row>
    <row r="7">
      <c r="A7" s="2" t="inlineStr">
        <is>
          <t>Jun</t>
        </is>
      </c>
      <c r="B7" s="5" t="n">
        <v>25</v>
      </c>
      <c r="C7" s="5">
        <f>Assumptions!B12</f>
        <v/>
      </c>
      <c r="D7" s="5">
        <f>Assumptions!B13</f>
        <v/>
      </c>
      <c r="E7" s="5">
        <f>B7*C7</f>
        <v/>
      </c>
      <c r="F7" s="5">
        <f>D7*E7</f>
        <v/>
      </c>
      <c r="G7" s="5">
        <f>E7*Assumptions!B10</f>
        <v/>
      </c>
      <c r="H7" s="5">
        <f>Assumptions!B9/12</f>
        <v/>
      </c>
      <c r="I7" s="5">
        <f>F7-G7-H7</f>
        <v/>
      </c>
    </row>
    <row r="8">
      <c r="A8" s="2" t="inlineStr">
        <is>
          <t>Jul</t>
        </is>
      </c>
      <c r="B8" s="5" t="n">
        <v>25</v>
      </c>
      <c r="C8" s="5">
        <f>Assumptions!B12</f>
        <v/>
      </c>
      <c r="D8" s="5">
        <f>Assumptions!B13</f>
        <v/>
      </c>
      <c r="E8" s="5">
        <f>B8*C8</f>
        <v/>
      </c>
      <c r="F8" s="5">
        <f>D8*E8</f>
        <v/>
      </c>
      <c r="G8" s="5">
        <f>E8*Assumptions!B10</f>
        <v/>
      </c>
      <c r="H8" s="5">
        <f>Assumptions!B9/12</f>
        <v/>
      </c>
      <c r="I8" s="5">
        <f>F8-G8-H8</f>
        <v/>
      </c>
    </row>
    <row r="9">
      <c r="A9" s="2" t="inlineStr">
        <is>
          <t>Aug</t>
        </is>
      </c>
      <c r="B9" s="5" t="n">
        <v>25</v>
      </c>
      <c r="C9" s="5">
        <f>Assumptions!B12</f>
        <v/>
      </c>
      <c r="D9" s="5">
        <f>Assumptions!B13</f>
        <v/>
      </c>
      <c r="E9" s="5">
        <f>B9*C9</f>
        <v/>
      </c>
      <c r="F9" s="5">
        <f>D9*E9</f>
        <v/>
      </c>
      <c r="G9" s="5">
        <f>E9*Assumptions!B10</f>
        <v/>
      </c>
      <c r="H9" s="5">
        <f>Assumptions!B9/12</f>
        <v/>
      </c>
      <c r="I9" s="5">
        <f>F9-G9-H9</f>
        <v/>
      </c>
    </row>
    <row r="10">
      <c r="A10" s="2" t="inlineStr">
        <is>
          <t>Sep</t>
        </is>
      </c>
      <c r="B10" s="5" t="n">
        <v>25</v>
      </c>
      <c r="C10" s="5">
        <f>Assumptions!B12</f>
        <v/>
      </c>
      <c r="D10" s="5">
        <f>Assumptions!B13</f>
        <v/>
      </c>
      <c r="E10" s="5">
        <f>B10*C10</f>
        <v/>
      </c>
      <c r="F10" s="5">
        <f>D10*E10</f>
        <v/>
      </c>
      <c r="G10" s="5">
        <f>E10*Assumptions!B10</f>
        <v/>
      </c>
      <c r="H10" s="5">
        <f>Assumptions!B9/12</f>
        <v/>
      </c>
      <c r="I10" s="5">
        <f>F10-G10-H10</f>
        <v/>
      </c>
    </row>
    <row r="11">
      <c r="A11" s="2" t="inlineStr">
        <is>
          <t>Oct</t>
        </is>
      </c>
      <c r="B11" s="5" t="n">
        <v>25</v>
      </c>
      <c r="C11" s="5">
        <f>Assumptions!B12</f>
        <v/>
      </c>
      <c r="D11" s="5">
        <f>Assumptions!B13</f>
        <v/>
      </c>
      <c r="E11" s="5">
        <f>B11*C11</f>
        <v/>
      </c>
      <c r="F11" s="5">
        <f>D11*E11</f>
        <v/>
      </c>
      <c r="G11" s="5">
        <f>E11*Assumptions!B10</f>
        <v/>
      </c>
      <c r="H11" s="5">
        <f>Assumptions!B9/12</f>
        <v/>
      </c>
      <c r="I11" s="5">
        <f>F11-G11-H11</f>
        <v/>
      </c>
    </row>
    <row r="12">
      <c r="A12" s="2" t="inlineStr">
        <is>
          <t>Nov</t>
        </is>
      </c>
      <c r="B12" s="5" t="n">
        <v>25</v>
      </c>
      <c r="C12" s="5">
        <f>Assumptions!B12</f>
        <v/>
      </c>
      <c r="D12" s="5">
        <f>Assumptions!B13</f>
        <v/>
      </c>
      <c r="E12" s="5">
        <f>B12*C12</f>
        <v/>
      </c>
      <c r="F12" s="5">
        <f>D12*E12</f>
        <v/>
      </c>
      <c r="G12" s="5">
        <f>E12*Assumptions!B10</f>
        <v/>
      </c>
      <c r="H12" s="5">
        <f>Assumptions!B9/12</f>
        <v/>
      </c>
      <c r="I12" s="5">
        <f>F12-G12-H12</f>
        <v/>
      </c>
    </row>
    <row r="13">
      <c r="A13" s="2" t="inlineStr">
        <is>
          <t>Dec</t>
        </is>
      </c>
      <c r="B13" s="5" t="n">
        <v>25</v>
      </c>
      <c r="C13" s="5">
        <f>Assumptions!B12</f>
        <v/>
      </c>
      <c r="D13" s="5">
        <f>Assumptions!B13</f>
        <v/>
      </c>
      <c r="E13" s="5">
        <f>B13*C13</f>
        <v/>
      </c>
      <c r="F13" s="5">
        <f>D13*E13</f>
        <v/>
      </c>
      <c r="G13" s="5">
        <f>E13*Assumptions!B10</f>
        <v/>
      </c>
      <c r="H13" s="5">
        <f>Assumptions!B9/12</f>
        <v/>
      </c>
      <c r="I13" s="5">
        <f>F13-G13-H13</f>
        <v/>
      </c>
    </row>
    <row r="14">
      <c r="A14" s="2" t="inlineStr">
        <is>
          <t>Annual total</t>
        </is>
      </c>
      <c r="B14" s="5">
        <f>SUM(B2:B13)</f>
        <v/>
      </c>
      <c r="C14" s="2" t="inlineStr"/>
      <c r="D14" s="5">
        <f>IF(E14=0,0,F14/E14)</f>
        <v/>
      </c>
      <c r="E14" s="5">
        <f>SUM(E2:E13)</f>
        <v/>
      </c>
      <c r="F14" s="5">
        <f>SUM(F2:F13)</f>
        <v/>
      </c>
      <c r="G14" s="5">
        <f>SUM(G2:G13)</f>
        <v/>
      </c>
      <c r="H14" s="5">
        <f>SUM(H2:H13)</f>
        <v/>
      </c>
      <c r="I14" s="5">
        <f>SUM(I2:I13)</f>
        <v/>
      </c>
    </row>
  </sheetData>
  <autoFilter ref="A1:I1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</cols>
  <sheetData>
    <row r="1" ht="28" customHeight="1">
      <c r="A1" s="1" t="inlineStr">
        <is>
          <t>Category</t>
        </is>
      </c>
      <c r="B1" s="1" t="inlineStr">
        <is>
          <t>Amount</t>
        </is>
      </c>
      <c r="C1" s="1" t="inlineStr">
        <is>
          <t>Evidence</t>
        </is>
      </c>
    </row>
    <row r="2">
      <c r="A2" s="2" t="inlineStr">
        <is>
          <t>Purchase price</t>
        </is>
      </c>
      <c r="B2" s="5">
        <f>Assumptions!B2</f>
        <v/>
      </c>
      <c r="C2" s="2" t="inlineStr">
        <is>
          <t>Price</t>
        </is>
      </c>
    </row>
    <row r="3">
      <c r="A3" s="2" t="inlineStr">
        <is>
          <t>Closing costs</t>
        </is>
      </c>
      <c r="B3" s="5">
        <f>Assumptions!B4</f>
        <v/>
      </c>
      <c r="C3" s="2" t="inlineStr">
        <is>
          <t>Loan estimate</t>
        </is>
      </c>
    </row>
    <row r="4">
      <c r="A4" s="2" t="inlineStr">
        <is>
          <t>Renovation</t>
        </is>
      </c>
      <c r="B4" s="5">
        <f>Assumptions!B5</f>
        <v/>
      </c>
      <c r="C4" s="2" t="inlineStr">
        <is>
          <t>Current bids</t>
        </is>
      </c>
    </row>
    <row r="5">
      <c r="A5" s="2" t="inlineStr">
        <is>
          <t>Furnishing and launch</t>
        </is>
      </c>
      <c r="B5" s="5">
        <f>Assumptions!B6</f>
        <v/>
      </c>
      <c r="C5" s="2" t="inlineStr">
        <is>
          <t>Vendor budget</t>
        </is>
      </c>
    </row>
    <row r="6">
      <c r="A6" s="2" t="inlineStr">
        <is>
          <t>Opening reserves</t>
        </is>
      </c>
      <c r="B6" s="5">
        <f>Assumptions!B7</f>
        <v/>
      </c>
      <c r="C6" s="2" t="inlineStr">
        <is>
          <t>Reserve policy</t>
        </is>
      </c>
    </row>
    <row r="7">
      <c r="A7" s="2" t="inlineStr">
        <is>
          <t>Total project cost</t>
        </is>
      </c>
      <c r="B7" s="5">
        <f>SUM(B2:B6)</f>
        <v/>
      </c>
      <c r="C7" s="2" t="inlineStr"/>
    </row>
    <row r="8">
      <c r="A8" s="2" t="inlineStr">
        <is>
          <t>Total cash invested</t>
        </is>
      </c>
      <c r="B8" s="5">
        <f>Assumptions!B3+SUM(B3:B6)</f>
        <v/>
      </c>
      <c r="C8" s="2" t="inlineStr">
        <is>
          <t>Down payment plus nonfinanced cash</t>
        </is>
      </c>
    </row>
  </sheetData>
  <autoFilter ref="A1:C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4" customWidth="1" min="4" max="4"/>
  </cols>
  <sheetData>
    <row r="1" ht="28" customHeight="1">
      <c r="A1" s="1" t="inlineStr">
        <is>
          <t>Metric</t>
        </is>
      </c>
      <c r="B1" s="1" t="inlineStr">
        <is>
          <t>Base case</t>
        </is>
      </c>
      <c r="C1" s="1" t="inlineStr">
        <is>
          <t>Downside case</t>
        </is>
      </c>
      <c r="D1" s="1" t="inlineStr">
        <is>
          <t>Formula or decision use</t>
        </is>
      </c>
    </row>
    <row r="2">
      <c r="A2" s="2" t="inlineStr">
        <is>
          <t>Available nights</t>
        </is>
      </c>
      <c r="B2" s="5">
        <f>Assumptions!B11</f>
        <v/>
      </c>
      <c r="C2" s="5">
        <f>Assumptions!C11</f>
        <v/>
      </c>
      <c r="D2" s="2" t="inlineStr">
        <is>
          <t>Operating availability</t>
        </is>
      </c>
    </row>
    <row r="3">
      <c r="A3" s="2" t="inlineStr">
        <is>
          <t>Occupied nights</t>
        </is>
      </c>
      <c r="B3" s="5">
        <f>B2*Assumptions!B12</f>
        <v/>
      </c>
      <c r="C3" s="5">
        <f>C2*Assumptions!C12</f>
        <v/>
      </c>
      <c r="D3" s="2" t="inlineStr">
        <is>
          <t>Available nights × occupancy</t>
        </is>
      </c>
    </row>
    <row r="4">
      <c r="A4" s="2" t="inlineStr">
        <is>
          <t>Lodging revenue</t>
        </is>
      </c>
      <c r="B4" s="5">
        <f>B3*Assumptions!B13</f>
        <v/>
      </c>
      <c r="C4" s="5">
        <f>C3*Assumptions!C13</f>
        <v/>
      </c>
      <c r="D4" s="2" t="inlineStr">
        <is>
          <t>Occupied nights × ADR</t>
        </is>
      </c>
    </row>
    <row r="5">
      <c r="A5" s="2" t="inlineStr">
        <is>
          <t>Variable costs</t>
        </is>
      </c>
      <c r="B5" s="5">
        <f>B3*Assumptions!B10</f>
        <v/>
      </c>
      <c r="C5" s="5">
        <f>C3*Assumptions!C10</f>
        <v/>
      </c>
      <c r="D5" s="2" t="inlineStr">
        <is>
          <t>Occupied nights × variable cost</t>
        </is>
      </c>
    </row>
    <row r="6">
      <c r="A6" s="2" t="inlineStr">
        <is>
          <t>Fixed operating costs</t>
        </is>
      </c>
      <c r="B6" s="5">
        <f>Assumptions!B9</f>
        <v/>
      </c>
      <c r="C6" s="5">
        <f>Assumptions!C9</f>
        <v/>
      </c>
      <c r="D6" s="2" t="inlineStr">
        <is>
          <t>Annual fixed costs</t>
        </is>
      </c>
    </row>
    <row r="7">
      <c r="A7" s="2" t="inlineStr">
        <is>
          <t>NOI</t>
        </is>
      </c>
      <c r="B7" s="5">
        <f>B4-B5-B6</f>
        <v/>
      </c>
      <c r="C7" s="5">
        <f>C4-C5-C6</f>
        <v/>
      </c>
      <c r="D7" s="2" t="inlineStr">
        <is>
          <t>Revenue minus property operating expenses</t>
        </is>
      </c>
    </row>
    <row r="8">
      <c r="A8" s="2" t="inlineStr">
        <is>
          <t>Debt service</t>
        </is>
      </c>
      <c r="B8" s="5">
        <f>Assumptions!B8</f>
        <v/>
      </c>
      <c r="C8" s="5">
        <f>Assumptions!C8</f>
        <v/>
      </c>
      <c r="D8" s="2" t="inlineStr">
        <is>
          <t>Annual scheduled payments</t>
        </is>
      </c>
    </row>
    <row r="9">
      <c r="A9" s="2" t="inlineStr">
        <is>
          <t>Cash flow before tax</t>
        </is>
      </c>
      <c r="B9" s="5">
        <f>B7-B8</f>
        <v/>
      </c>
      <c r="C9" s="5">
        <f>C7-C8</f>
        <v/>
      </c>
      <c r="D9" s="2" t="inlineStr">
        <is>
          <t>NOI minus debt service</t>
        </is>
      </c>
    </row>
    <row r="10">
      <c r="A10" s="2" t="inlineStr">
        <is>
          <t>Total cash invested</t>
        </is>
      </c>
      <c r="B10" s="5">
        <f>'Project Budget'!B8</f>
        <v/>
      </c>
      <c r="C10" s="5">
        <f>Assumptions!C3+Assumptions!C4+Assumptions!C5+Assumptions!C6+Assumptions!C7</f>
        <v/>
      </c>
      <c r="D10" s="2" t="inlineStr">
        <is>
          <t>Cash contributed through stabilization</t>
        </is>
      </c>
    </row>
    <row r="11">
      <c r="A11" s="2" t="inlineStr">
        <is>
          <t>Cash-on-cash return</t>
        </is>
      </c>
      <c r="B11" s="6">
        <f>IF(B10=0,0,B9/B10)</f>
        <v/>
      </c>
      <c r="C11" s="6">
        <f>IF(C10=0,0,C9/C10)</f>
        <v/>
      </c>
      <c r="D11" s="2" t="inlineStr">
        <is>
          <t>Cash flow ÷ cash invested</t>
        </is>
      </c>
    </row>
    <row r="12">
      <c r="A12" s="2" t="inlineStr">
        <is>
          <t>DSCR</t>
        </is>
      </c>
      <c r="B12" s="5">
        <f>IF(B8=0,0,B7/B8)</f>
        <v/>
      </c>
      <c r="C12" s="5">
        <f>IF(C8=0,0,C7/C8)</f>
        <v/>
      </c>
      <c r="D12" s="2" t="inlineStr">
        <is>
          <t>NOI ÷ debt service</t>
        </is>
      </c>
    </row>
    <row r="13">
      <c r="A13" s="2" t="inlineStr">
        <is>
          <t>Break-even occupied nights</t>
        </is>
      </c>
      <c r="B13" s="5">
        <f>IF(Assumptions!B13&lt;=Assumptions!B10,"N/A",(Assumptions!B9+Assumptions!B8)/(Assumptions!B13-Assumptions!B10))</f>
        <v/>
      </c>
      <c r="C13" s="5">
        <f>IF(Assumptions!C13&lt;=Assumptions!C10,"N/A",(Assumptions!C9+Assumptions!C8)/(Assumptions!C13-Assumptions!C10))</f>
        <v/>
      </c>
      <c r="D13" s="2" t="inlineStr">
        <is>
          <t>(Fixed costs + debt service) ÷ contribution per occupied night</t>
        </is>
      </c>
    </row>
    <row r="14">
      <c r="A14" s="2" t="inlineStr">
        <is>
          <t>Break-even occupancy</t>
        </is>
      </c>
      <c r="B14" s="6">
        <f>IFERROR(B13/B2,"")</f>
        <v/>
      </c>
      <c r="C14" s="6">
        <f>IFERROR(C13/C2,"")</f>
        <v/>
      </c>
      <c r="D14" s="2" t="inlineStr">
        <is>
          <t>Break-even occupied nights ÷ available nights</t>
        </is>
      </c>
    </row>
  </sheetData>
  <autoFilter ref="A1:D1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</cols>
  <sheetData>
    <row r="1" ht="28" customHeight="1">
      <c r="A1" s="1" t="inlineStr">
        <is>
          <t>Required condition</t>
        </is>
      </c>
      <c r="B1" s="1" t="inlineStr">
        <is>
          <t>Status</t>
        </is>
      </c>
      <c r="C1" s="1" t="inlineStr">
        <is>
          <t>Evidence or owner</t>
        </is>
      </c>
    </row>
    <row r="2">
      <c r="A2" s="2" t="inlineStr">
        <is>
          <t>Short-term rental use confirmed by authoritative source</t>
        </is>
      </c>
      <c r="B2" s="2" t="inlineStr">
        <is>
          <t>Not verified</t>
        </is>
      </c>
      <c r="C2" s="2" t="inlineStr"/>
    </row>
    <row r="3">
      <c r="A3" s="2" t="inlineStr">
        <is>
          <t>Required permits or licenses are available</t>
        </is>
      </c>
      <c r="B3" s="2" t="inlineStr">
        <is>
          <t>Not verified</t>
        </is>
      </c>
      <c r="C3" s="2" t="inlineStr"/>
    </row>
    <row r="4">
      <c r="A4" s="2" t="inlineStr">
        <is>
          <t>HOA, lender, and insurance terms permit intended use</t>
        </is>
      </c>
      <c r="B4" s="2" t="inlineStr">
        <is>
          <t>Not verified</t>
        </is>
      </c>
      <c r="C4" s="2" t="inlineStr"/>
    </row>
    <row r="5">
      <c r="A5" s="2" t="inlineStr">
        <is>
          <t>Comparable evidence supports ADR and occupancy</t>
        </is>
      </c>
      <c r="B5" s="2" t="inlineStr">
        <is>
          <t>Not verified</t>
        </is>
      </c>
      <c r="C5" s="2" t="inlineStr"/>
    </row>
    <row r="6">
      <c r="A6" s="2" t="inlineStr">
        <is>
          <t>Current bids support total project cost</t>
        </is>
      </c>
      <c r="B6" s="2" t="inlineStr">
        <is>
          <t>Not verified</t>
        </is>
      </c>
      <c r="C6" s="2" t="inlineStr"/>
    </row>
    <row r="7">
      <c r="A7" s="2" t="inlineStr">
        <is>
          <t>Downside cash flow meets owner minimum</t>
        </is>
      </c>
      <c r="B7" s="2" t="inlineStr">
        <is>
          <t>Not verified</t>
        </is>
      </c>
      <c r="C7" s="2" t="inlineStr"/>
    </row>
    <row r="8">
      <c r="A8" s="2" t="inlineStr">
        <is>
          <t>Reserve balance meets owner minimum</t>
        </is>
      </c>
      <c r="B8" s="2" t="inlineStr">
        <is>
          <t>Not verified</t>
        </is>
      </c>
      <c r="C8" s="2" t="inlineStr"/>
    </row>
    <row r="9">
      <c r="A9" s="2" t="inlineStr">
        <is>
          <t>Management and vendor capacity confirmed</t>
        </is>
      </c>
      <c r="B9" s="2" t="inlineStr">
        <is>
          <t>Not verified</t>
        </is>
      </c>
      <c r="C9" s="2" t="inlineStr"/>
    </row>
    <row r="10">
      <c r="A10" s="2" t="inlineStr">
        <is>
          <t>Alternative lawful rental strategy documented</t>
        </is>
      </c>
      <c r="B10" s="2" t="inlineStr">
        <is>
          <t>Not verified</t>
        </is>
      </c>
      <c r="C10" s="2" t="inlineStr"/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2026-09-03T20:54:07Z</dcterms:created>
  <dcterms:modified xmlns:dcterms="http://purl.org/dc/terms/" xmlns:xsi="http://www.w3.org/2001/XMLSchema-instance" xsi:type="dcterms:W3CDTF">2026-09-03T20:54:07Z</dcterms:modified>
</cp:coreProperties>
</file>